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88" yWindow="276" windowWidth="10176" windowHeight="9876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<sst xmlns="http://schemas.openxmlformats.org/spreadsheetml/2006/main" count="30" uniqueCount="24">
  <si>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Наименование хозяйств</t>
  </si>
  <si>
    <t>ИТОГО:</t>
  </si>
  <si>
    <t>ООО "Свобода"</t>
  </si>
  <si>
    <t>СПК "Им.Ленина"</t>
  </si>
  <si>
    <t>ООО "Молога"</t>
  </si>
  <si>
    <t>ЗАО "Михайловское"</t>
  </si>
  <si>
    <t>Сводка надоя молока по сельскохозяйственным предприятиям</t>
  </si>
  <si>
    <t>ООО "СХП Волково"</t>
  </si>
  <si>
    <t>надой на 1 фуражную корову, кг</t>
  </si>
  <si>
    <t>факт</t>
  </si>
  <si>
    <t>план</t>
  </si>
  <si>
    <t>Валовый надой, тонн</t>
  </si>
  <si>
    <t>ООО "Арефинское"</t>
  </si>
  <si>
    <t>АО "Яр. Бройлер"</t>
  </si>
  <si>
    <t>ЗАО   "8 Марта"</t>
  </si>
  <si>
    <t>ООО "Родина"</t>
  </si>
  <si>
    <t>Органика с 01.11.2018</t>
  </si>
  <si>
    <t>± к 2018</t>
  </si>
  <si>
    <t>динамика надоя 2019</t>
  </si>
  <si>
    <t>факт 2018г</t>
  </si>
  <si>
    <t>±  к факту 2018</t>
  </si>
  <si>
    <t>±  к плану 2019</t>
  </si>
  <si>
    <t>поголовье коров на          1 ноября</t>
  </si>
  <si>
    <t>Рыбинского МР за 19.11.2019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</si>
</sst>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29"/>
      <name val="Times New Roman"/>
      <family val="1"/>
    </font>
    <font>
      <sz val="10"/>
      <color indexed="29"/>
      <name val="Arial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1" xfId="53" applyFont="1" applyBorder="1">
      <alignment/>
      <protection/>
    </xf>
    <xf numFmtId="180" fontId="5" fillId="0" borderId="11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180" fontId="5" fillId="0" borderId="11" xfId="53" applyNumberFormat="1" applyFont="1" applyBorder="1">
      <alignment/>
      <protection/>
    </xf>
    <xf numFmtId="180" fontId="5" fillId="33" borderId="11" xfId="53" applyNumberFormat="1" applyFont="1" applyFill="1" applyBorder="1" applyAlignment="1">
      <alignment horizontal="center"/>
      <protection/>
    </xf>
    <xf numFmtId="180" fontId="4" fillId="33" borderId="11" xfId="53" applyNumberFormat="1" applyFont="1" applyFill="1" applyBorder="1" applyAlignment="1">
      <alignment horizontal="center"/>
      <protection/>
    </xf>
    <xf numFmtId="1" fontId="4" fillId="33" borderId="11" xfId="53" applyNumberFormat="1" applyFont="1" applyFill="1" applyBorder="1" applyAlignment="1">
      <alignment horizontal="center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2" fontId="4" fillId="33" borderId="11" xfId="53" applyNumberFormat="1" applyFont="1" applyFill="1" applyBorder="1" applyAlignment="1">
      <alignment horizontal="center"/>
      <protection/>
    </xf>
    <xf numFmtId="180" fontId="6" fillId="33" borderId="11" xfId="53" applyNumberFormat="1" applyFont="1" applyFill="1" applyBorder="1" applyAlignment="1">
      <alignment horizontal="center"/>
      <protection/>
    </xf>
    <xf numFmtId="180" fontId="0" fillId="0" borderId="0" xfId="0" applyNumberFormat="1" applyAlignment="1">
      <alignment/>
    </xf>
    <xf numFmtId="180" fontId="6" fillId="34" borderId="11" xfId="0" applyNumberFormat="1" applyFont="1" applyFill="1" applyBorder="1" applyAlignment="1">
      <alignment horizontal="center"/>
    </xf>
    <xf numFmtId="0" fontId="9" fillId="0" borderId="11" xfId="53" applyFont="1" applyBorder="1">
      <alignment/>
      <protection/>
    </xf>
    <xf numFmtId="180" fontId="9" fillId="0" borderId="11" xfId="53" applyNumberFormat="1" applyFont="1" applyBorder="1" applyAlignment="1">
      <alignment horizontal="center"/>
      <protection/>
    </xf>
    <xf numFmtId="180" fontId="9" fillId="33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1" xfId="53" applyFont="1" applyBorder="1" applyAlignment="1">
      <alignment horizontal="center"/>
      <protection/>
    </xf>
    <xf numFmtId="2" fontId="12" fillId="33" borderId="11" xfId="53" applyNumberFormat="1" applyFont="1" applyFill="1" applyBorder="1" applyAlignment="1">
      <alignment horizontal="center"/>
      <protection/>
    </xf>
    <xf numFmtId="180" fontId="13" fillId="35" borderId="11" xfId="0" applyNumberFormat="1" applyFont="1" applyFill="1" applyBorder="1" applyAlignment="1">
      <alignment horizontal="center"/>
    </xf>
    <xf numFmtId="180" fontId="13" fillId="35" borderId="11" xfId="53" applyNumberFormat="1" applyFont="1" applyFill="1" applyBorder="1">
      <alignment/>
      <protection/>
    </xf>
    <xf numFmtId="180" fontId="13" fillId="0" borderId="11" xfId="53" applyNumberFormat="1" applyFont="1" applyBorder="1" applyAlignment="1">
      <alignment horizontal="center"/>
      <protection/>
    </xf>
    <xf numFmtId="180" fontId="13" fillId="33" borderId="11" xfId="53" applyNumberFormat="1" applyFont="1" applyFill="1" applyBorder="1" applyAlignment="1">
      <alignment horizontal="center"/>
      <protection/>
    </xf>
    <xf numFmtId="0" fontId="13" fillId="0" borderId="11" xfId="53" applyFont="1" applyBorder="1" applyAlignment="1">
      <alignment horizontal="center"/>
      <protection/>
    </xf>
    <xf numFmtId="0" fontId="13" fillId="0" borderId="11" xfId="0" applyFont="1" applyBorder="1" applyAlignment="1">
      <alignment horizontal="center"/>
    </xf>
    <xf numFmtId="1" fontId="0" fillId="0" borderId="0" xfId="0" applyNumberFormat="1" applyAlignment="1">
      <alignment/>
    </xf>
    <xf numFmtId="0" fontId="5" fillId="36" borderId="11" xfId="53" applyFont="1" applyFill="1" applyBorder="1" applyAlignment="1">
      <alignment horizontal="center"/>
      <protection/>
    </xf>
    <xf numFmtId="0" fontId="48" fillId="0" borderId="0" xfId="0" applyFont="1" applyAlignment="1">
      <alignment/>
    </xf>
    <xf numFmtId="0" fontId="5" fillId="0" borderId="11" xfId="53" applyFont="1" applyFill="1" applyBorder="1" applyAlignment="1">
      <alignment horizontal="center"/>
      <protection/>
    </xf>
    <xf numFmtId="0" fontId="13" fillId="0" borderId="11" xfId="5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37" borderId="11" xfId="53" applyFont="1" applyFill="1" applyBorder="1">
      <alignment/>
      <protection/>
    </xf>
    <xf numFmtId="0" fontId="13" fillId="37" borderId="11" xfId="53" applyFont="1" applyFill="1" applyBorder="1">
      <alignment/>
      <protection/>
    </xf>
    <xf numFmtId="0" fontId="9" fillId="37" borderId="11" xfId="53" applyFont="1" applyFill="1" applyBorder="1">
      <alignment/>
      <protection/>
    </xf>
    <xf numFmtId="0" fontId="4" fillId="37" borderId="11" xfId="53" applyFont="1" applyFill="1" applyBorder="1">
      <alignment/>
      <protection/>
    </xf>
    <xf numFmtId="0" fontId="5" fillId="36" borderId="11" xfId="53" applyFont="1" applyFill="1" applyBorder="1">
      <alignment/>
      <protection/>
    </xf>
    <xf numFmtId="0" fontId="5" fillId="37" borderId="11" xfId="53" applyFont="1" applyFill="1" applyBorder="1" applyAlignment="1">
      <alignment horizontal="center"/>
      <protection/>
    </xf>
    <xf numFmtId="0" fontId="13" fillId="37" borderId="11" xfId="53" applyFont="1" applyFill="1" applyBorder="1" applyAlignment="1">
      <alignment horizontal="center"/>
      <protection/>
    </xf>
    <xf numFmtId="0" fontId="9" fillId="37" borderId="11" xfId="53" applyFont="1" applyFill="1" applyBorder="1" applyAlignment="1">
      <alignment horizontal="center"/>
      <protection/>
    </xf>
    <xf numFmtId="180" fontId="6" fillId="38" borderId="11" xfId="0" applyNumberFormat="1" applyFont="1" applyFill="1" applyBorder="1" applyAlignment="1">
      <alignment horizontal="center"/>
    </xf>
    <xf numFmtId="180" fontId="5" fillId="38" borderId="11" xfId="53" applyNumberFormat="1" applyFont="1" applyFill="1" applyBorder="1">
      <alignment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7">
      <selection activeCell="D13" sqref="D13"/>
    </sheetView>
  </sheetViews>
  <sheetFormatPr defaultColWidth="9.140625" defaultRowHeight="12.75"/>
  <cols>
    <col min="1" max="1" width="27.140625" style="0" customWidth="1"/>
    <col min="2" max="2" width="9.57421875" style="0" customWidth="1"/>
    <col min="3" max="3" width="9.7109375" style="0" hidden="1" customWidth="1"/>
    <col min="4" max="4" width="8.57421875" style="0" customWidth="1"/>
    <col min="5" max="5" width="14.140625" style="0" customWidth="1"/>
    <col min="6" max="6" width="0.42578125" style="0" hidden="1" customWidth="1"/>
    <col min="7" max="7" width="10.140625" style="0" customWidth="1"/>
    <col min="8" max="8" width="8.7109375" style="0" customWidth="1"/>
    <col min="9" max="9" width="10.00390625" style="0" hidden="1" customWidth="1"/>
    <col min="10" max="10" width="10.7109375" style="0" hidden="1" customWidth="1"/>
    <col min="11" max="11" width="15.140625" style="0" customWidth="1"/>
    <col min="12" max="12" width="12.7109375" style="0" customWidth="1"/>
    <col min="13" max="13" width="10.28125" style="0" customWidth="1"/>
    <col min="14" max="14" width="10.8515625" style="0" customWidth="1"/>
  </cols>
  <sheetData>
    <row r="1" spans="1:14" ht="18" customHeight="1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7.25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5" ht="18.75" customHeight="1">
      <c r="A4" s="50" t="s">
        <v>0</v>
      </c>
      <c r="B4" s="56" t="s">
        <v>11</v>
      </c>
      <c r="C4" s="57"/>
      <c r="D4" s="57"/>
      <c r="E4" s="57"/>
      <c r="F4" s="58"/>
      <c r="G4" s="56" t="s">
        <v>8</v>
      </c>
      <c r="H4" s="57"/>
      <c r="I4" s="57"/>
      <c r="J4" s="57"/>
      <c r="K4" s="58"/>
      <c r="L4" s="50" t="s">
        <v>16</v>
      </c>
      <c r="M4" s="56" t="s">
        <v>22</v>
      </c>
      <c r="N4" s="57"/>
      <c r="O4" s="58"/>
    </row>
    <row r="5" spans="1:15" ht="18.75" customHeight="1">
      <c r="A5" s="55"/>
      <c r="B5" s="62"/>
      <c r="C5" s="63"/>
      <c r="D5" s="63"/>
      <c r="E5" s="63"/>
      <c r="F5" s="64"/>
      <c r="G5" s="62"/>
      <c r="H5" s="63"/>
      <c r="I5" s="63"/>
      <c r="J5" s="63"/>
      <c r="K5" s="64"/>
      <c r="L5" s="55"/>
      <c r="M5" s="59"/>
      <c r="N5" s="60"/>
      <c r="O5" s="61"/>
    </row>
    <row r="6" spans="1:15" ht="37.5" customHeight="1">
      <c r="A6" s="55"/>
      <c r="B6" s="50" t="s">
        <v>19</v>
      </c>
      <c r="C6" s="65">
        <v>2019</v>
      </c>
      <c r="D6" s="66"/>
      <c r="E6" s="67" t="s">
        <v>18</v>
      </c>
      <c r="F6" s="68"/>
      <c r="G6" s="50" t="s">
        <v>19</v>
      </c>
      <c r="H6" s="52">
        <v>2019</v>
      </c>
      <c r="I6" s="52"/>
      <c r="J6" s="49" t="s">
        <v>18</v>
      </c>
      <c r="K6" s="49"/>
      <c r="L6" s="55"/>
      <c r="M6" s="62"/>
      <c r="N6" s="63"/>
      <c r="O6" s="64"/>
    </row>
    <row r="7" spans="1:15" ht="56.25" customHeight="1">
      <c r="A7" s="51"/>
      <c r="B7" s="51"/>
      <c r="C7" s="3" t="s">
        <v>10</v>
      </c>
      <c r="D7" s="3" t="s">
        <v>9</v>
      </c>
      <c r="E7" s="12" t="s">
        <v>20</v>
      </c>
      <c r="F7" s="12" t="s">
        <v>21</v>
      </c>
      <c r="G7" s="51"/>
      <c r="H7" s="3" t="s">
        <v>9</v>
      </c>
      <c r="I7" s="3" t="s">
        <v>10</v>
      </c>
      <c r="J7" s="12" t="s">
        <v>21</v>
      </c>
      <c r="K7" s="12" t="s">
        <v>20</v>
      </c>
      <c r="L7" s="51"/>
      <c r="M7" s="4">
        <v>2019</v>
      </c>
      <c r="N7" s="3">
        <v>2018</v>
      </c>
      <c r="O7" s="13" t="s">
        <v>17</v>
      </c>
    </row>
    <row r="8" spans="1:15" ht="18">
      <c r="A8" s="39" t="s">
        <v>2</v>
      </c>
      <c r="B8" s="18">
        <v>0.5</v>
      </c>
      <c r="C8" s="5"/>
      <c r="D8" s="18">
        <v>0.4</v>
      </c>
      <c r="E8" s="6">
        <f aca="true" t="shared" si="0" ref="E8:E14">D8-B8</f>
        <v>-0.09999999999999998</v>
      </c>
      <c r="F8" s="6"/>
      <c r="G8" s="9">
        <f aca="true" t="shared" si="1" ref="G8:G14">B8/N8*1000</f>
        <v>4.201680672268908</v>
      </c>
      <c r="H8" s="9">
        <f aca="true" t="shared" si="2" ref="H8:H14">D8/M8*1000</f>
        <v>3.278688524590164</v>
      </c>
      <c r="I8" s="9"/>
      <c r="J8" s="9"/>
      <c r="K8" s="9">
        <f>H8-G8</f>
        <v>-0.9229921476787437</v>
      </c>
      <c r="L8" s="36">
        <v>2000</v>
      </c>
      <c r="M8" s="44">
        <v>122</v>
      </c>
      <c r="N8" s="7">
        <v>119</v>
      </c>
      <c r="O8" s="14">
        <f aca="true" t="shared" si="3" ref="O8:O16">M8-N8</f>
        <v>3</v>
      </c>
    </row>
    <row r="9" spans="1:15" ht="18">
      <c r="A9" s="43" t="s">
        <v>3</v>
      </c>
      <c r="B9" s="47">
        <v>5.2</v>
      </c>
      <c r="C9" s="48"/>
      <c r="D9" s="47">
        <v>3.8</v>
      </c>
      <c r="E9" s="6">
        <f t="shared" si="0"/>
        <v>-1.4000000000000004</v>
      </c>
      <c r="F9" s="6"/>
      <c r="G9" s="9">
        <f t="shared" si="1"/>
        <v>11.555555555555557</v>
      </c>
      <c r="H9" s="9">
        <f t="shared" si="2"/>
        <v>8.444444444444443</v>
      </c>
      <c r="I9" s="9"/>
      <c r="J9" s="9"/>
      <c r="K9" s="9">
        <f aca="true" t="shared" si="4" ref="K9:K14">H9-G9</f>
        <v>-3.1111111111111143</v>
      </c>
      <c r="L9" s="36">
        <v>2400</v>
      </c>
      <c r="M9" s="44">
        <v>450</v>
      </c>
      <c r="N9" s="7">
        <v>450</v>
      </c>
      <c r="O9" s="14">
        <f t="shared" si="3"/>
        <v>0</v>
      </c>
    </row>
    <row r="10" spans="1:15" ht="18">
      <c r="A10" s="43" t="s">
        <v>7</v>
      </c>
      <c r="B10" s="18">
        <v>6.5</v>
      </c>
      <c r="C10" s="8"/>
      <c r="D10" s="18">
        <v>6.3</v>
      </c>
      <c r="E10" s="6">
        <f t="shared" si="0"/>
        <v>-0.20000000000000018</v>
      </c>
      <c r="F10" s="6"/>
      <c r="G10" s="9">
        <f t="shared" si="1"/>
        <v>16.497461928934012</v>
      </c>
      <c r="H10" s="9">
        <f t="shared" si="2"/>
        <v>15.909090909090908</v>
      </c>
      <c r="I10" s="9"/>
      <c r="J10" s="9"/>
      <c r="K10" s="9">
        <f t="shared" si="4"/>
        <v>-0.5883710198431036</v>
      </c>
      <c r="L10" s="36">
        <v>6100</v>
      </c>
      <c r="M10" s="44">
        <v>396</v>
      </c>
      <c r="N10" s="7">
        <v>394</v>
      </c>
      <c r="O10" s="14">
        <f t="shared" si="3"/>
        <v>2</v>
      </c>
    </row>
    <row r="11" spans="1:15" ht="18">
      <c r="A11" s="43" t="s">
        <v>12</v>
      </c>
      <c r="B11" s="18">
        <v>12.9</v>
      </c>
      <c r="C11" s="8"/>
      <c r="D11" s="18">
        <v>12.7</v>
      </c>
      <c r="E11" s="6">
        <f t="shared" si="0"/>
        <v>-0.20000000000000107</v>
      </c>
      <c r="F11" s="6"/>
      <c r="G11" s="9">
        <f t="shared" si="1"/>
        <v>15.176470588235295</v>
      </c>
      <c r="H11" s="9">
        <f t="shared" si="2"/>
        <v>17.737430167597765</v>
      </c>
      <c r="I11" s="9"/>
      <c r="J11" s="9"/>
      <c r="K11" s="9">
        <f t="shared" si="4"/>
        <v>2.5609595793624695</v>
      </c>
      <c r="L11" s="36">
        <v>6855</v>
      </c>
      <c r="M11" s="44">
        <v>716</v>
      </c>
      <c r="N11" s="7">
        <v>850</v>
      </c>
      <c r="O11" s="14">
        <f t="shared" si="3"/>
        <v>-134</v>
      </c>
    </row>
    <row r="12" spans="1:15" ht="18">
      <c r="A12" s="43" t="s">
        <v>4</v>
      </c>
      <c r="B12" s="18">
        <v>4.6</v>
      </c>
      <c r="C12" s="8"/>
      <c r="D12" s="18">
        <v>5.8</v>
      </c>
      <c r="E12" s="6">
        <f t="shared" si="0"/>
        <v>1.2000000000000002</v>
      </c>
      <c r="F12" s="6"/>
      <c r="G12" s="9">
        <f t="shared" si="1"/>
        <v>11.528822055137843</v>
      </c>
      <c r="H12" s="9">
        <f t="shared" si="2"/>
        <v>14.536340852130325</v>
      </c>
      <c r="I12" s="9"/>
      <c r="J12" s="9"/>
      <c r="K12" s="9">
        <f t="shared" si="4"/>
        <v>3.007518796992482</v>
      </c>
      <c r="L12" s="36">
        <v>3550</v>
      </c>
      <c r="M12" s="44">
        <v>399</v>
      </c>
      <c r="N12" s="7">
        <v>399</v>
      </c>
      <c r="O12" s="14">
        <f t="shared" si="3"/>
        <v>0</v>
      </c>
    </row>
    <row r="13" spans="1:15" ht="18">
      <c r="A13" s="43" t="s">
        <v>5</v>
      </c>
      <c r="B13" s="18">
        <v>8.3</v>
      </c>
      <c r="C13" s="8"/>
      <c r="D13" s="18">
        <v>6.4</v>
      </c>
      <c r="E13" s="6">
        <f t="shared" si="0"/>
        <v>-1.9000000000000004</v>
      </c>
      <c r="F13" s="6"/>
      <c r="G13" s="9">
        <f t="shared" si="1"/>
        <v>12.205882352941178</v>
      </c>
      <c r="H13" s="9">
        <f t="shared" si="2"/>
        <v>10.24</v>
      </c>
      <c r="I13" s="9"/>
      <c r="J13" s="9"/>
      <c r="K13" s="9">
        <f t="shared" si="4"/>
        <v>-1.9658823529411773</v>
      </c>
      <c r="L13" s="34">
        <v>10300</v>
      </c>
      <c r="M13" s="44">
        <v>625</v>
      </c>
      <c r="N13" s="7">
        <v>680</v>
      </c>
      <c r="O13" s="14">
        <f t="shared" si="3"/>
        <v>-55</v>
      </c>
    </row>
    <row r="14" spans="1:15" ht="18">
      <c r="A14" s="43" t="s">
        <v>13</v>
      </c>
      <c r="B14" s="18">
        <v>14.1</v>
      </c>
      <c r="C14" s="8"/>
      <c r="D14" s="18">
        <v>16.6</v>
      </c>
      <c r="E14" s="6">
        <f t="shared" si="0"/>
        <v>2.5000000000000018</v>
      </c>
      <c r="F14" s="6"/>
      <c r="G14" s="9">
        <f t="shared" si="1"/>
        <v>19.97167138810198</v>
      </c>
      <c r="H14" s="9">
        <f t="shared" si="2"/>
        <v>23.680456490727533</v>
      </c>
      <c r="I14" s="9"/>
      <c r="J14" s="9"/>
      <c r="K14" s="9">
        <f t="shared" si="4"/>
        <v>3.7087851026255514</v>
      </c>
      <c r="L14" s="34">
        <v>65700</v>
      </c>
      <c r="M14" s="44">
        <v>701</v>
      </c>
      <c r="N14" s="7">
        <v>706</v>
      </c>
      <c r="O14" s="14">
        <f t="shared" si="3"/>
        <v>-5</v>
      </c>
    </row>
    <row r="15" spans="1:15" ht="18">
      <c r="A15" s="40" t="s">
        <v>14</v>
      </c>
      <c r="B15" s="27">
        <v>0</v>
      </c>
      <c r="C15" s="28"/>
      <c r="D15" s="27"/>
      <c r="E15" s="29"/>
      <c r="F15" s="29"/>
      <c r="G15" s="30">
        <v>0</v>
      </c>
      <c r="H15" s="30">
        <v>0</v>
      </c>
      <c r="I15" s="30"/>
      <c r="J15" s="30"/>
      <c r="K15" s="30"/>
      <c r="L15" s="37"/>
      <c r="M15" s="45">
        <v>0</v>
      </c>
      <c r="N15" s="31">
        <v>0</v>
      </c>
      <c r="O15" s="32">
        <f>M15-N15</f>
        <v>0</v>
      </c>
    </row>
    <row r="16" spans="1:15" s="24" customFormat="1" ht="18">
      <c r="A16" s="41" t="s">
        <v>15</v>
      </c>
      <c r="B16" s="20">
        <v>0</v>
      </c>
      <c r="C16" s="19"/>
      <c r="D16" s="20"/>
      <c r="E16" s="20"/>
      <c r="F16" s="20"/>
      <c r="G16" s="21"/>
      <c r="H16" s="21"/>
      <c r="I16" s="21"/>
      <c r="J16" s="21"/>
      <c r="K16" s="21"/>
      <c r="L16" s="25"/>
      <c r="M16" s="46">
        <v>25</v>
      </c>
      <c r="N16" s="22">
        <v>25</v>
      </c>
      <c r="O16" s="23">
        <f t="shared" si="3"/>
        <v>0</v>
      </c>
    </row>
    <row r="17" spans="1:15" ht="18">
      <c r="A17" s="42" t="s">
        <v>1</v>
      </c>
      <c r="B17" s="10">
        <f>SUM(B8:B16)</f>
        <v>52.1</v>
      </c>
      <c r="C17" s="26"/>
      <c r="D17" s="10">
        <f>SUM(D8:D16)</f>
        <v>52</v>
      </c>
      <c r="E17" s="6">
        <v>2</v>
      </c>
      <c r="F17" s="15"/>
      <c r="G17" s="10">
        <f>B17/N17*1000</f>
        <v>14.380347778084461</v>
      </c>
      <c r="H17" s="10">
        <f>D17/M17*1000</f>
        <v>15.142690739662202</v>
      </c>
      <c r="I17" s="16"/>
      <c r="J17" s="16">
        <f>SUM(J8:J16)</f>
        <v>0</v>
      </c>
      <c r="K17" s="10">
        <f>H17-G17</f>
        <v>0.7623429615777404</v>
      </c>
      <c r="L17" s="11">
        <f>SUM(L8:L16)</f>
        <v>96905</v>
      </c>
      <c r="M17" s="11">
        <f>SUM(M8:M16)</f>
        <v>3434</v>
      </c>
      <c r="N17" s="11">
        <f>SUM(N8:N16)</f>
        <v>3623</v>
      </c>
      <c r="O17" s="11">
        <f>SUM(O8:O16)</f>
        <v>-189</v>
      </c>
    </row>
    <row r="18" ht="12.75" customHeight="1"/>
    <row r="19" ht="12.75">
      <c r="L19" s="38"/>
    </row>
    <row r="20" spans="2:15" ht="12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ht="12.75">
      <c r="L21" s="33"/>
    </row>
    <row r="22" ht="12.75">
      <c r="H22" s="35"/>
    </row>
    <row r="23" spans="2:15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</sheetData>
  <sheetProtection/>
  <mergeCells count="13">
    <mergeCell ref="C6:D6"/>
    <mergeCell ref="E6:F6"/>
    <mergeCell ref="G4:K5"/>
    <mergeCell ref="J6:K6"/>
    <mergeCell ref="G6:G7"/>
    <mergeCell ref="H6:I6"/>
    <mergeCell ref="A1:N1"/>
    <mergeCell ref="A2:N2"/>
    <mergeCell ref="L4:L7"/>
    <mergeCell ref="M4:O6"/>
    <mergeCell ref="A4:A7"/>
    <mergeCell ref="B6:B7"/>
    <mergeCell ref="B4:F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Михайловна Гордина</cp:lastModifiedBy>
  <cp:lastPrinted>2019-11-06T08:19:16Z</cp:lastPrinted>
  <dcterms:created xsi:type="dcterms:W3CDTF">1996-10-08T23:32:33Z</dcterms:created>
  <dcterms:modified xsi:type="dcterms:W3CDTF">2019-11-20T11:47:53Z</dcterms:modified>
  <cp:category/>
  <cp:version/>
  <cp:contentType/>
  <cp:contentStatus/>
</cp:coreProperties>
</file>